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3" i="2" l="1"/>
  <c r="O23" i="2"/>
  <c r="N23" i="2"/>
  <c r="M23" i="2"/>
  <c r="L23" i="2"/>
  <c r="J19" i="2"/>
  <c r="V19" i="2"/>
  <c r="AS17" i="2" l="1"/>
  <c r="AG17" i="2"/>
  <c r="AS19" i="2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AR19" i="2" l="1"/>
  <c r="O24" i="2"/>
  <c r="K24" i="2"/>
  <c r="K25" i="2" s="1"/>
  <c r="J25" i="2" s="1"/>
  <c r="F24" i="2"/>
  <c r="H24" i="2"/>
  <c r="M24" i="2" s="1"/>
  <c r="O25" i="2"/>
  <c r="H25" i="2"/>
  <c r="M25" i="2" s="1"/>
  <c r="AF19" i="2"/>
  <c r="J24" i="2" l="1"/>
  <c r="N24" i="2"/>
  <c r="L24" i="2"/>
  <c r="F25" i="2"/>
  <c r="L25" i="2" l="1"/>
  <c r="N25" i="2"/>
</calcChain>
</file>

<file path=xl/sharedStrings.xml><?xml version="1.0" encoding="utf-8"?>
<sst xmlns="http://schemas.openxmlformats.org/spreadsheetml/2006/main" count="105" uniqueCount="48">
  <si>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</si>
  <si>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</si>
  <si>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</si>
  <si>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</si>
  <si>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</si>
  <si>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</si>
  <si>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</si>
  <si>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</si>
  <si>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</si>
  <si>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</si>
  <si>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</si>
  <si>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</si>
  <si>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10.</t>
  </si>
  <si>
    <t>7.</t>
  </si>
  <si>
    <t>Seurat</t>
  </si>
  <si>
    <t>YKKÖSPESIS</t>
  </si>
  <si>
    <t>PuMu</t>
  </si>
  <si>
    <t>KiPe = Kinnarin Pesis 2006  (2006)</t>
  </si>
  <si>
    <t>KiPe</t>
  </si>
  <si>
    <t>ViPa</t>
  </si>
  <si>
    <t>5.</t>
  </si>
  <si>
    <t>Henri Oksanen</t>
  </si>
  <si>
    <t>4.</t>
  </si>
  <si>
    <t>Tahko</t>
  </si>
  <si>
    <t>poikien superpesis</t>
  </si>
  <si>
    <t>maakuntasarja</t>
  </si>
  <si>
    <t>ViPa = Vihdin Pallo  (1967)</t>
  </si>
  <si>
    <t>11.</t>
  </si>
  <si>
    <t>13.8.1989   Loppi</t>
  </si>
  <si>
    <t>Riihi-Pesis = Riihi-Pesis, Riihimäki  (1999),  kasvattajaseura</t>
  </si>
  <si>
    <t>12.</t>
  </si>
  <si>
    <t>LP Juniorit</t>
  </si>
  <si>
    <t>LP Juniorit = Loimaan Palloilijat Junioripesis  (2003)</t>
  </si>
  <si>
    <t>2.</t>
  </si>
  <si>
    <t>1.</t>
  </si>
  <si>
    <t>Tahko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</si>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</sst>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3" width="6.570312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5" width="5.57031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21</v>
      </c>
      <c r="C1" s="2"/>
      <c r="D1" s="3"/>
      <c r="E1" s="4" t="s">
        <v>28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15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36</v>
      </c>
      <c r="M2" s="29"/>
      <c r="N2" s="29"/>
      <c r="O2" s="37"/>
      <c r="P2" s="8"/>
      <c r="Q2" s="24" t="s">
        <v>37</v>
      </c>
      <c r="R2" s="29"/>
      <c r="S2" s="29"/>
      <c r="T2" s="29"/>
      <c r="U2" s="36"/>
      <c r="V2" s="37"/>
      <c r="W2" s="8"/>
      <c r="X2" s="38" t="s">
        <v>38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39</v>
      </c>
      <c r="AI2" s="29"/>
      <c r="AJ2" s="29"/>
      <c r="AK2" s="37"/>
      <c r="AL2" s="8"/>
      <c r="AM2" s="24" t="s">
        <v>37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40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40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9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9"/>
      <c r="X4" s="16">
        <v>2005</v>
      </c>
      <c r="Y4" s="16" t="s">
        <v>13</v>
      </c>
      <c r="Z4" s="1" t="s">
        <v>35</v>
      </c>
      <c r="AA4" s="16">
        <v>1</v>
      </c>
      <c r="AB4" s="16">
        <v>0</v>
      </c>
      <c r="AC4" s="16">
        <v>0</v>
      </c>
      <c r="AD4" s="16">
        <v>0</v>
      </c>
      <c r="AE4" s="16">
        <v>2</v>
      </c>
      <c r="AF4" s="27">
        <v>0.66659999999999997</v>
      </c>
      <c r="AG4" s="67">
        <v>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9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9"/>
      <c r="X5" s="16">
        <v>2006</v>
      </c>
      <c r="Y5" s="16" t="s">
        <v>34</v>
      </c>
      <c r="Z5" s="1" t="s">
        <v>35</v>
      </c>
      <c r="AA5" s="16"/>
      <c r="AB5" s="15" t="s">
        <v>25</v>
      </c>
      <c r="AC5" s="16"/>
      <c r="AD5" s="16"/>
      <c r="AE5" s="16"/>
      <c r="AF5" s="27"/>
      <c r="AG5" s="67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9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9"/>
      <c r="X6" s="16">
        <v>2007</v>
      </c>
      <c r="Y6" s="16" t="s">
        <v>22</v>
      </c>
      <c r="Z6" s="1" t="s">
        <v>35</v>
      </c>
      <c r="AA6" s="16">
        <v>6</v>
      </c>
      <c r="AB6" s="16">
        <v>1</v>
      </c>
      <c r="AC6" s="16">
        <v>4</v>
      </c>
      <c r="AD6" s="16">
        <v>4</v>
      </c>
      <c r="AE6" s="16">
        <v>21</v>
      </c>
      <c r="AF6" s="27">
        <v>0.4375</v>
      </c>
      <c r="AG6" s="67">
        <v>48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9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9"/>
      <c r="X7" s="16">
        <v>2008</v>
      </c>
      <c r="Y7" s="16" t="s">
        <v>13</v>
      </c>
      <c r="Z7" s="1" t="s">
        <v>35</v>
      </c>
      <c r="AA7" s="16">
        <v>8</v>
      </c>
      <c r="AB7" s="16">
        <v>0</v>
      </c>
      <c r="AC7" s="16">
        <v>0</v>
      </c>
      <c r="AD7" s="16">
        <v>2</v>
      </c>
      <c r="AE7" s="16">
        <v>10</v>
      </c>
      <c r="AF7" s="27">
        <v>0.3448</v>
      </c>
      <c r="AG7" s="67">
        <v>29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9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9"/>
      <c r="X8" s="16">
        <v>2009</v>
      </c>
      <c r="Y8" s="16" t="s">
        <v>46</v>
      </c>
      <c r="Z8" s="1" t="s">
        <v>23</v>
      </c>
      <c r="AA8" s="16"/>
      <c r="AB8" s="15" t="s">
        <v>24</v>
      </c>
      <c r="AC8" s="16"/>
      <c r="AD8" s="16"/>
      <c r="AE8" s="16"/>
      <c r="AF8" s="27"/>
      <c r="AG8" s="67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2"/>
      <c r="K9" s="19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9"/>
      <c r="X9" s="16">
        <v>2010</v>
      </c>
      <c r="Y9" s="16" t="s">
        <v>20</v>
      </c>
      <c r="Z9" s="1" t="s">
        <v>35</v>
      </c>
      <c r="AA9" s="16">
        <v>14</v>
      </c>
      <c r="AB9" s="16">
        <v>3</v>
      </c>
      <c r="AC9" s="16">
        <v>14</v>
      </c>
      <c r="AD9" s="16">
        <v>8</v>
      </c>
      <c r="AE9" s="16">
        <v>50</v>
      </c>
      <c r="AF9" s="27">
        <v>0.52080000000000004</v>
      </c>
      <c r="AG9" s="67">
        <v>96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2"/>
      <c r="K10" s="19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9"/>
      <c r="X10" s="16">
        <v>2011</v>
      </c>
      <c r="Y10" s="16" t="s">
        <v>22</v>
      </c>
      <c r="Z10" s="1" t="s">
        <v>18</v>
      </c>
      <c r="AA10" s="16">
        <v>18</v>
      </c>
      <c r="AB10" s="16">
        <v>4</v>
      </c>
      <c r="AC10" s="16">
        <v>23</v>
      </c>
      <c r="AD10" s="16">
        <v>21</v>
      </c>
      <c r="AE10" s="16">
        <v>87</v>
      </c>
      <c r="AF10" s="27">
        <v>0.5958</v>
      </c>
      <c r="AG10" s="67">
        <v>146</v>
      </c>
      <c r="AH10" s="9"/>
      <c r="AI10" s="9"/>
      <c r="AJ10" s="9"/>
      <c r="AK10" s="9"/>
      <c r="AL10" s="12"/>
      <c r="AM10" s="16">
        <v>2</v>
      </c>
      <c r="AN10" s="16">
        <v>0</v>
      </c>
      <c r="AO10" s="16">
        <v>0</v>
      </c>
      <c r="AP10" s="16">
        <v>2</v>
      </c>
      <c r="AQ10" s="16">
        <v>3</v>
      </c>
      <c r="AR10" s="45">
        <v>0.375</v>
      </c>
      <c r="AS10" s="46">
        <v>8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2012</v>
      </c>
      <c r="C11" s="18" t="s">
        <v>12</v>
      </c>
      <c r="D11" s="1" t="s">
        <v>16</v>
      </c>
      <c r="E11" s="16">
        <v>11</v>
      </c>
      <c r="F11" s="16">
        <v>0</v>
      </c>
      <c r="G11" s="16">
        <v>0</v>
      </c>
      <c r="H11" s="17">
        <v>2</v>
      </c>
      <c r="I11" s="16">
        <v>12</v>
      </c>
      <c r="J11" s="42">
        <v>0.25</v>
      </c>
      <c r="K11" s="19">
        <v>48</v>
      </c>
      <c r="L11" s="43"/>
      <c r="M11" s="9"/>
      <c r="N11" s="9"/>
      <c r="O11" s="9"/>
      <c r="P11" s="12"/>
      <c r="Q11" s="16">
        <v>4</v>
      </c>
      <c r="R11" s="16">
        <v>1</v>
      </c>
      <c r="S11" s="17">
        <v>3</v>
      </c>
      <c r="T11" s="16">
        <v>2</v>
      </c>
      <c r="U11" s="16">
        <v>8</v>
      </c>
      <c r="V11" s="44">
        <v>0.34799999999999998</v>
      </c>
      <c r="W11" s="19">
        <v>23</v>
      </c>
      <c r="X11" s="16">
        <v>2012</v>
      </c>
      <c r="Y11" s="16" t="s">
        <v>20</v>
      </c>
      <c r="Z11" s="1" t="s">
        <v>19</v>
      </c>
      <c r="AA11" s="16">
        <v>10</v>
      </c>
      <c r="AB11" s="16">
        <v>2</v>
      </c>
      <c r="AC11" s="16">
        <v>10</v>
      </c>
      <c r="AD11" s="16">
        <v>7</v>
      </c>
      <c r="AE11" s="16">
        <v>40</v>
      </c>
      <c r="AF11" s="27">
        <v>0.68959999999999999</v>
      </c>
      <c r="AG11" s="67">
        <v>58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2013</v>
      </c>
      <c r="C12" s="18" t="s">
        <v>27</v>
      </c>
      <c r="D12" s="1" t="s">
        <v>16</v>
      </c>
      <c r="E12" s="16">
        <v>22</v>
      </c>
      <c r="F12" s="16">
        <v>1</v>
      </c>
      <c r="G12" s="16">
        <v>15</v>
      </c>
      <c r="H12" s="17">
        <v>10</v>
      </c>
      <c r="I12" s="16">
        <v>68</v>
      </c>
      <c r="J12" s="42">
        <v>0.504</v>
      </c>
      <c r="K12" s="19">
        <v>135</v>
      </c>
      <c r="L12" s="43"/>
      <c r="M12" s="9"/>
      <c r="N12" s="9"/>
      <c r="O12" s="9"/>
      <c r="P12" s="12"/>
      <c r="Q12" s="16">
        <v>4</v>
      </c>
      <c r="R12" s="16">
        <v>0</v>
      </c>
      <c r="S12" s="17">
        <v>0</v>
      </c>
      <c r="T12" s="16">
        <v>0</v>
      </c>
      <c r="U12" s="16">
        <v>4</v>
      </c>
      <c r="V12" s="44">
        <v>0.17399999999999999</v>
      </c>
      <c r="W12" s="19">
        <v>23</v>
      </c>
      <c r="X12" s="16"/>
      <c r="Y12" s="16"/>
      <c r="Z12" s="1"/>
      <c r="AA12" s="16"/>
      <c r="AB12" s="16"/>
      <c r="AC12" s="16"/>
      <c r="AD12" s="16"/>
      <c r="AE12" s="16"/>
      <c r="AF12" s="27"/>
      <c r="AG12" s="67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>
        <v>2014</v>
      </c>
      <c r="C13" s="18" t="s">
        <v>30</v>
      </c>
      <c r="D13" s="1" t="s">
        <v>31</v>
      </c>
      <c r="E13" s="16">
        <v>22</v>
      </c>
      <c r="F13" s="16">
        <v>1</v>
      </c>
      <c r="G13" s="16">
        <v>5</v>
      </c>
      <c r="H13" s="17">
        <v>5</v>
      </c>
      <c r="I13" s="16">
        <v>47</v>
      </c>
      <c r="J13" s="42">
        <v>0.40200000000000002</v>
      </c>
      <c r="K13" s="19">
        <v>117</v>
      </c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9"/>
      <c r="X13" s="16"/>
      <c r="Y13" s="16"/>
      <c r="Z13" s="1"/>
      <c r="AA13" s="16"/>
      <c r="AB13" s="16"/>
      <c r="AC13" s="16"/>
      <c r="AD13" s="16"/>
      <c r="AE13" s="16"/>
      <c r="AF13" s="27"/>
      <c r="AG13" s="67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5"/>
      <c r="AS13" s="46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/>
      <c r="C14" s="18"/>
      <c r="D14" s="1"/>
      <c r="E14" s="16"/>
      <c r="F14" s="16"/>
      <c r="G14" s="16"/>
      <c r="H14" s="17"/>
      <c r="I14" s="16"/>
      <c r="J14" s="42"/>
      <c r="K14" s="19"/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9"/>
      <c r="X14" s="16">
        <v>2015</v>
      </c>
      <c r="Y14" s="16" t="s">
        <v>33</v>
      </c>
      <c r="Z14" s="1" t="s">
        <v>16</v>
      </c>
      <c r="AA14" s="16">
        <v>17</v>
      </c>
      <c r="AB14" s="16">
        <v>1</v>
      </c>
      <c r="AC14" s="16">
        <v>19</v>
      </c>
      <c r="AD14" s="16">
        <v>16</v>
      </c>
      <c r="AE14" s="16">
        <v>70</v>
      </c>
      <c r="AF14" s="27">
        <v>0.63629999999999998</v>
      </c>
      <c r="AG14" s="67">
        <v>110</v>
      </c>
      <c r="AH14" s="9"/>
      <c r="AI14" s="9"/>
      <c r="AJ14" s="9"/>
      <c r="AK14" s="9"/>
      <c r="AL14" s="12"/>
      <c r="AM14" s="16">
        <v>3</v>
      </c>
      <c r="AN14" s="16">
        <v>0</v>
      </c>
      <c r="AO14" s="16">
        <v>0</v>
      </c>
      <c r="AP14" s="16">
        <v>0</v>
      </c>
      <c r="AQ14" s="16">
        <v>4</v>
      </c>
      <c r="AR14" s="45">
        <v>0.22220000000000001</v>
      </c>
      <c r="AS14" s="46">
        <v>18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42"/>
      <c r="K15" s="19"/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9"/>
      <c r="X15" s="16">
        <v>2016</v>
      </c>
      <c r="Y15" s="16" t="s">
        <v>34</v>
      </c>
      <c r="Z15" s="1" t="s">
        <v>16</v>
      </c>
      <c r="AA15" s="16">
        <v>14</v>
      </c>
      <c r="AB15" s="16">
        <v>0</v>
      </c>
      <c r="AC15" s="16">
        <v>18</v>
      </c>
      <c r="AD15" s="16">
        <v>12</v>
      </c>
      <c r="AE15" s="16">
        <v>55</v>
      </c>
      <c r="AF15" s="27">
        <v>0.53920000000000001</v>
      </c>
      <c r="AG15" s="67">
        <v>102</v>
      </c>
      <c r="AH15" s="9"/>
      <c r="AI15" s="9"/>
      <c r="AJ15" s="9"/>
      <c r="AK15" s="9"/>
      <c r="AL15" s="12"/>
      <c r="AM15" s="16">
        <v>8</v>
      </c>
      <c r="AN15" s="16">
        <v>0</v>
      </c>
      <c r="AO15" s="16">
        <v>2</v>
      </c>
      <c r="AP15" s="16">
        <v>4</v>
      </c>
      <c r="AQ15" s="16">
        <v>18</v>
      </c>
      <c r="AR15" s="45">
        <v>0.439</v>
      </c>
      <c r="AS15" s="46">
        <v>41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/>
      <c r="C16" s="18"/>
      <c r="D16" s="1"/>
      <c r="E16" s="16"/>
      <c r="F16" s="16"/>
      <c r="G16" s="16"/>
      <c r="H16" s="17"/>
      <c r="I16" s="16"/>
      <c r="J16" s="42"/>
      <c r="K16" s="19"/>
      <c r="L16" s="43"/>
      <c r="M16" s="9"/>
      <c r="N16" s="9"/>
      <c r="O16" s="9"/>
      <c r="P16" s="12"/>
      <c r="Q16" s="16"/>
      <c r="R16" s="16"/>
      <c r="S16" s="17"/>
      <c r="T16" s="16"/>
      <c r="U16" s="16"/>
      <c r="V16" s="44"/>
      <c r="W16" s="19"/>
      <c r="X16" s="16">
        <v>2017</v>
      </c>
      <c r="Y16" s="16" t="s">
        <v>33</v>
      </c>
      <c r="Z16" s="1" t="s">
        <v>16</v>
      </c>
      <c r="AA16" s="16">
        <v>4</v>
      </c>
      <c r="AB16" s="16">
        <v>0</v>
      </c>
      <c r="AC16" s="16">
        <v>3</v>
      </c>
      <c r="AD16" s="16">
        <v>3</v>
      </c>
      <c r="AE16" s="16">
        <v>16</v>
      </c>
      <c r="AF16" s="27">
        <v>0.55169999999999997</v>
      </c>
      <c r="AG16" s="67">
        <v>29</v>
      </c>
      <c r="AH16" s="9"/>
      <c r="AI16" s="9"/>
      <c r="AJ16" s="9"/>
      <c r="AK16" s="9"/>
      <c r="AL16" s="12"/>
      <c r="AM16" s="16">
        <v>6</v>
      </c>
      <c r="AN16" s="16">
        <v>0</v>
      </c>
      <c r="AO16" s="16">
        <v>4</v>
      </c>
      <c r="AP16" s="16">
        <v>0</v>
      </c>
      <c r="AQ16" s="16">
        <v>16</v>
      </c>
      <c r="AR16" s="45">
        <v>0.45710000000000001</v>
      </c>
      <c r="AS16" s="46">
        <v>35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42"/>
      <c r="K17" s="19"/>
      <c r="L17" s="43"/>
      <c r="M17" s="9"/>
      <c r="N17" s="9"/>
      <c r="O17" s="9"/>
      <c r="P17" s="12"/>
      <c r="Q17" s="16"/>
      <c r="R17" s="16"/>
      <c r="S17" s="17"/>
      <c r="T17" s="16"/>
      <c r="U17" s="16"/>
      <c r="V17" s="44"/>
      <c r="W17" s="19"/>
      <c r="X17" s="16">
        <v>2018</v>
      </c>
      <c r="Y17" s="16" t="s">
        <v>33</v>
      </c>
      <c r="Z17" s="1" t="s">
        <v>16</v>
      </c>
      <c r="AA17" s="16">
        <v>12</v>
      </c>
      <c r="AB17" s="16">
        <v>0</v>
      </c>
      <c r="AC17" s="16">
        <v>9</v>
      </c>
      <c r="AD17" s="16">
        <v>10</v>
      </c>
      <c r="AE17" s="16">
        <v>59</v>
      </c>
      <c r="AF17" s="27">
        <v>0.64129999999999998</v>
      </c>
      <c r="AG17" s="67">
        <f>PRODUCT(AE17/AF17)</f>
        <v>92.000623733042261</v>
      </c>
      <c r="AH17" s="9"/>
      <c r="AI17" s="9"/>
      <c r="AJ17" s="9"/>
      <c r="AK17" s="9"/>
      <c r="AL17" s="12"/>
      <c r="AM17" s="16">
        <v>6</v>
      </c>
      <c r="AN17" s="16">
        <v>1</v>
      </c>
      <c r="AO17" s="17">
        <v>5</v>
      </c>
      <c r="AP17" s="16">
        <v>3</v>
      </c>
      <c r="AQ17" s="16">
        <v>30</v>
      </c>
      <c r="AR17" s="44">
        <v>0.625</v>
      </c>
      <c r="AS17" s="12">
        <f>PRODUCT(AQ17/AR17)</f>
        <v>48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6"/>
      <c r="C18" s="18"/>
      <c r="D18" s="1"/>
      <c r="E18" s="16"/>
      <c r="F18" s="16"/>
      <c r="G18" s="16"/>
      <c r="H18" s="17"/>
      <c r="I18" s="16"/>
      <c r="J18" s="42"/>
      <c r="K18" s="19"/>
      <c r="L18" s="43"/>
      <c r="M18" s="9"/>
      <c r="N18" s="9"/>
      <c r="O18" s="9"/>
      <c r="P18" s="12"/>
      <c r="Q18" s="16"/>
      <c r="R18" s="16"/>
      <c r="S18" s="17"/>
      <c r="T18" s="16"/>
      <c r="U18" s="16"/>
      <c r="V18" s="44"/>
      <c r="W18" s="19"/>
      <c r="X18" s="16">
        <v>2019</v>
      </c>
      <c r="Y18" s="16" t="s">
        <v>33</v>
      </c>
      <c r="Z18" s="1" t="s">
        <v>16</v>
      </c>
      <c r="AA18" s="16">
        <v>11</v>
      </c>
      <c r="AB18" s="16">
        <v>0</v>
      </c>
      <c r="AC18" s="16">
        <v>9</v>
      </c>
      <c r="AD18" s="16">
        <v>1</v>
      </c>
      <c r="AE18" s="16">
        <v>42</v>
      </c>
      <c r="AF18" s="27">
        <v>0.5675</v>
      </c>
      <c r="AG18" s="19">
        <v>74</v>
      </c>
      <c r="AH18" s="43"/>
      <c r="AI18" s="9"/>
      <c r="AJ18" s="9"/>
      <c r="AK18" s="9"/>
      <c r="AM18" s="16">
        <v>5</v>
      </c>
      <c r="AN18" s="16">
        <v>0</v>
      </c>
      <c r="AO18" s="16">
        <v>1</v>
      </c>
      <c r="AP18" s="16">
        <v>1</v>
      </c>
      <c r="AQ18" s="16">
        <v>17</v>
      </c>
      <c r="AR18" s="45">
        <v>0.47220000000000001</v>
      </c>
      <c r="AS18" s="19">
        <v>36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47" t="s">
        <v>41</v>
      </c>
      <c r="C19" s="7"/>
      <c r="D19" s="6"/>
      <c r="E19" s="48">
        <f>SUM(E4:E18)</f>
        <v>55</v>
      </c>
      <c r="F19" s="48">
        <f>SUM(F4:F18)</f>
        <v>2</v>
      </c>
      <c r="G19" s="48">
        <f>SUM(G4:G18)</f>
        <v>20</v>
      </c>
      <c r="H19" s="48">
        <f>SUM(H4:H18)</f>
        <v>17</v>
      </c>
      <c r="I19" s="48">
        <f>SUM(I4:I18)</f>
        <v>127</v>
      </c>
      <c r="J19" s="49">
        <f>PRODUCT(I19/K19)</f>
        <v>0.42333333333333334</v>
      </c>
      <c r="K19" s="28">
        <f>SUM(K4:K18)</f>
        <v>300</v>
      </c>
      <c r="L19" s="24"/>
      <c r="M19" s="36"/>
      <c r="N19" s="50"/>
      <c r="O19" s="51"/>
      <c r="P19" s="12"/>
      <c r="Q19" s="48">
        <f>SUM(Q4:Q18)</f>
        <v>8</v>
      </c>
      <c r="R19" s="48">
        <f>SUM(R4:R18)</f>
        <v>1</v>
      </c>
      <c r="S19" s="48">
        <f>SUM(S4:S18)</f>
        <v>3</v>
      </c>
      <c r="T19" s="48">
        <f>SUM(T4:T18)</f>
        <v>2</v>
      </c>
      <c r="U19" s="48">
        <f>SUM(U4:U18)</f>
        <v>12</v>
      </c>
      <c r="V19" s="49">
        <f>PRODUCT(U19/W19)</f>
        <v>0.2608695652173913</v>
      </c>
      <c r="W19" s="28">
        <f>SUM(W4:W18)</f>
        <v>46</v>
      </c>
      <c r="X19" s="20" t="s">
        <v>41</v>
      </c>
      <c r="Y19" s="13"/>
      <c r="Z19" s="11"/>
      <c r="AA19" s="48">
        <f>SUM(AA4:AA18)</f>
        <v>115</v>
      </c>
      <c r="AB19" s="48">
        <f>SUM(AB4:AB18)</f>
        <v>11</v>
      </c>
      <c r="AC19" s="48">
        <f>SUM(AC4:AC18)</f>
        <v>109</v>
      </c>
      <c r="AD19" s="48">
        <f>SUM(AD4:AD18)</f>
        <v>84</v>
      </c>
      <c r="AE19" s="48">
        <f>SUM(AE4:AE18)</f>
        <v>452</v>
      </c>
      <c r="AF19" s="49">
        <f>PRODUCT(AE19/AG19)</f>
        <v>0.57433245459958171</v>
      </c>
      <c r="AG19" s="28">
        <f>SUM(AG4:AG18)</f>
        <v>787.00062373304229</v>
      </c>
      <c r="AH19" s="24"/>
      <c r="AI19" s="36"/>
      <c r="AJ19" s="50"/>
      <c r="AK19" s="51"/>
      <c r="AL19" s="12"/>
      <c r="AM19" s="48">
        <f>SUM(AM4:AM18)</f>
        <v>30</v>
      </c>
      <c r="AN19" s="48">
        <f>SUM(AN4:AN18)</f>
        <v>1</v>
      </c>
      <c r="AO19" s="48">
        <f>SUM(AO4:AO18)</f>
        <v>12</v>
      </c>
      <c r="AP19" s="48">
        <f>SUM(AP4:AP18)</f>
        <v>10</v>
      </c>
      <c r="AQ19" s="48">
        <f>SUM(AQ4:AQ18)</f>
        <v>88</v>
      </c>
      <c r="AR19" s="49">
        <f>PRODUCT(AQ19/AS19)</f>
        <v>0.4731182795698925</v>
      </c>
      <c r="AS19" s="41">
        <f>SUM(AS4:AS18)</f>
        <v>186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19"/>
      <c r="L20" s="12"/>
      <c r="M20" s="12"/>
      <c r="N20" s="12"/>
      <c r="O20" s="12"/>
      <c r="P20" s="21"/>
      <c r="Q20" s="21"/>
      <c r="R20" s="23"/>
      <c r="S20" s="21"/>
      <c r="T20" s="21"/>
      <c r="U20" s="12"/>
      <c r="V20" s="12"/>
      <c r="W20" s="19"/>
      <c r="X20" s="21"/>
      <c r="Y20" s="21"/>
      <c r="Z20" s="21"/>
      <c r="AA20" s="21"/>
      <c r="AB20" s="21"/>
      <c r="AC20" s="21"/>
      <c r="AD20" s="21"/>
      <c r="AE20" s="21"/>
      <c r="AF20" s="22"/>
      <c r="AG20" s="19"/>
      <c r="AH20" s="12"/>
      <c r="AI20" s="12"/>
      <c r="AJ20" s="12"/>
      <c r="AK20" s="12"/>
      <c r="AL20" s="21"/>
      <c r="AM20" s="21"/>
      <c r="AN20" s="23"/>
      <c r="AO20" s="21"/>
      <c r="AP20" s="21"/>
      <c r="AQ20" s="12"/>
      <c r="AR20" s="12"/>
      <c r="AS20" s="19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52" t="s">
        <v>42</v>
      </c>
      <c r="C21" s="53"/>
      <c r="D21" s="54"/>
      <c r="E21" s="11" t="s">
        <v>2</v>
      </c>
      <c r="F21" s="9" t="s">
        <v>6</v>
      </c>
      <c r="G21" s="11" t="s">
        <v>4</v>
      </c>
      <c r="H21" s="9" t="s">
        <v>5</v>
      </c>
      <c r="I21" s="9" t="s">
        <v>8</v>
      </c>
      <c r="J21" s="9" t="s">
        <v>9</v>
      </c>
      <c r="K21" s="12"/>
      <c r="L21" s="9" t="s">
        <v>10</v>
      </c>
      <c r="M21" s="9" t="s">
        <v>11</v>
      </c>
      <c r="N21" s="9" t="s">
        <v>43</v>
      </c>
      <c r="O21" s="9" t="s">
        <v>44</v>
      </c>
      <c r="Q21" s="23"/>
      <c r="R21" s="23" t="s">
        <v>14</v>
      </c>
      <c r="S21" s="23"/>
      <c r="T21" s="21" t="s">
        <v>29</v>
      </c>
      <c r="U21" s="12"/>
      <c r="V21" s="19"/>
      <c r="W21" s="19"/>
      <c r="X21" s="55"/>
      <c r="Y21" s="55"/>
      <c r="Z21" s="55"/>
      <c r="AA21" s="55"/>
      <c r="AB21" s="55"/>
      <c r="AC21" s="23"/>
      <c r="AD21" s="23"/>
      <c r="AE21" s="23"/>
      <c r="AF21" s="21"/>
      <c r="AG21" s="21"/>
      <c r="AH21" s="21"/>
      <c r="AI21" s="21"/>
      <c r="AJ21" s="21"/>
      <c r="AK21" s="21"/>
      <c r="AM21" s="19"/>
      <c r="AN21" s="55"/>
      <c r="AO21" s="55"/>
      <c r="AP21" s="55"/>
      <c r="AQ21" s="55"/>
      <c r="AR21" s="55"/>
      <c r="AS21" s="55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25" t="s">
        <v>45</v>
      </c>
      <c r="C22" s="3"/>
      <c r="D22" s="26"/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7">
        <v>0</v>
      </c>
      <c r="K22" s="21">
        <v>0</v>
      </c>
      <c r="L22" s="58">
        <v>0</v>
      </c>
      <c r="M22" s="58">
        <v>0</v>
      </c>
      <c r="N22" s="58">
        <v>0</v>
      </c>
      <c r="O22" s="58">
        <v>0</v>
      </c>
      <c r="Q22" s="23"/>
      <c r="R22" s="23"/>
      <c r="S22" s="23"/>
      <c r="T22" s="21" t="s">
        <v>17</v>
      </c>
      <c r="U22" s="21"/>
      <c r="V22" s="21"/>
      <c r="W22" s="21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1"/>
      <c r="AL22" s="21"/>
      <c r="AM22" s="21"/>
      <c r="AN22" s="23"/>
      <c r="AO22" s="23"/>
      <c r="AP22" s="23"/>
      <c r="AQ22" s="23"/>
      <c r="AR22" s="23"/>
      <c r="AS22" s="23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59" t="s">
        <v>15</v>
      </c>
      <c r="C23" s="60"/>
      <c r="D23" s="61"/>
      <c r="E23" s="56">
        <f>PRODUCT(E19+Q19)</f>
        <v>63</v>
      </c>
      <c r="F23" s="56">
        <f>PRODUCT(F19+R19)</f>
        <v>3</v>
      </c>
      <c r="G23" s="56">
        <f>PRODUCT(G19+S19)</f>
        <v>23</v>
      </c>
      <c r="H23" s="56">
        <f>PRODUCT(H19+T19)</f>
        <v>19</v>
      </c>
      <c r="I23" s="56">
        <f>PRODUCT(I19+U19)</f>
        <v>139</v>
      </c>
      <c r="J23" s="57">
        <f>PRODUCT(I23/K23)</f>
        <v>0.40173410404624277</v>
      </c>
      <c r="K23" s="21">
        <f>PRODUCT(K19+W19)</f>
        <v>346</v>
      </c>
      <c r="L23" s="58">
        <f>PRODUCT((F23+G23)/E23)</f>
        <v>0.41269841269841268</v>
      </c>
      <c r="M23" s="58">
        <f>PRODUCT(H23/E23)</f>
        <v>0.30158730158730157</v>
      </c>
      <c r="N23" s="58">
        <f>PRODUCT((F23+G23+H23)/E23)</f>
        <v>0.7142857142857143</v>
      </c>
      <c r="O23" s="58">
        <f>PRODUCT(I23/E23)</f>
        <v>2.2063492063492065</v>
      </c>
      <c r="Q23" s="23"/>
      <c r="R23" s="23"/>
      <c r="S23" s="23"/>
      <c r="T23" s="21" t="s">
        <v>26</v>
      </c>
      <c r="U23" s="21"/>
      <c r="V23" s="21"/>
      <c r="W23" s="21"/>
      <c r="X23" s="21"/>
      <c r="Y23" s="21"/>
      <c r="Z23" s="21"/>
      <c r="AA23" s="21"/>
      <c r="AB23" s="21"/>
      <c r="AC23" s="23"/>
      <c r="AD23" s="23"/>
      <c r="AE23" s="23"/>
      <c r="AF23" s="23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14" t="s">
        <v>38</v>
      </c>
      <c r="C24" s="62"/>
      <c r="D24" s="63"/>
      <c r="E24" s="56">
        <f>PRODUCT(AA19+AM19)</f>
        <v>145</v>
      </c>
      <c r="F24" s="56">
        <f>PRODUCT(AB19+AN19)</f>
        <v>12</v>
      </c>
      <c r="G24" s="56">
        <f>PRODUCT(AC19+AO19)</f>
        <v>121</v>
      </c>
      <c r="H24" s="56">
        <f>PRODUCT(AD19+AP19)</f>
        <v>94</v>
      </c>
      <c r="I24" s="56">
        <f>PRODUCT(AE19+AQ19)</f>
        <v>540</v>
      </c>
      <c r="J24" s="57">
        <f>PRODUCT(I24/K24)</f>
        <v>0.55498422799383251</v>
      </c>
      <c r="K24" s="12">
        <f>PRODUCT(AG19+AS19)</f>
        <v>973.00062373304229</v>
      </c>
      <c r="L24" s="58">
        <f>PRODUCT((F24+G24)/E24)</f>
        <v>0.91724137931034477</v>
      </c>
      <c r="M24" s="58">
        <f>PRODUCT(H24/E24)</f>
        <v>0.64827586206896548</v>
      </c>
      <c r="N24" s="58">
        <f>PRODUCT((F24+G24+H24)/E24)</f>
        <v>1.5655172413793104</v>
      </c>
      <c r="O24" s="58">
        <f>PRODUCT(I24/E24)</f>
        <v>3.7241379310344827</v>
      </c>
      <c r="Q24" s="23"/>
      <c r="R24" s="23"/>
      <c r="S24" s="21"/>
      <c r="T24" s="21" t="s">
        <v>47</v>
      </c>
      <c r="U24" s="12"/>
      <c r="V24" s="12"/>
      <c r="W24" s="21"/>
      <c r="X24" s="21"/>
      <c r="Y24" s="21"/>
      <c r="Z24" s="21"/>
      <c r="AA24" s="21"/>
      <c r="AB24" s="21"/>
      <c r="AC24" s="23"/>
      <c r="AD24" s="23"/>
      <c r="AE24" s="23"/>
      <c r="AF24" s="23"/>
      <c r="AG24" s="23"/>
      <c r="AH24" s="23"/>
      <c r="AI24" s="23"/>
      <c r="AJ24" s="23"/>
      <c r="AK24" s="21"/>
      <c r="AL24" s="12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x14ac:dyDescent="0.25">
      <c r="A25" s="21"/>
      <c r="B25" s="64" t="s">
        <v>41</v>
      </c>
      <c r="C25" s="65"/>
      <c r="D25" s="66"/>
      <c r="E25" s="56">
        <f>SUM(E22:E24)</f>
        <v>208</v>
      </c>
      <c r="F25" s="56">
        <f t="shared" ref="F25:I25" si="0">SUM(F22:F24)</f>
        <v>15</v>
      </c>
      <c r="G25" s="56">
        <f t="shared" si="0"/>
        <v>144</v>
      </c>
      <c r="H25" s="56">
        <f t="shared" si="0"/>
        <v>113</v>
      </c>
      <c r="I25" s="56">
        <f t="shared" si="0"/>
        <v>679</v>
      </c>
      <c r="J25" s="57">
        <f>PRODUCT(I25/K25)</f>
        <v>0.51478368378499384</v>
      </c>
      <c r="K25" s="21">
        <f>SUM(K22:K24)</f>
        <v>1319.0006237330422</v>
      </c>
      <c r="L25" s="58">
        <f>PRODUCT((F25+G25)/E25)</f>
        <v>0.76442307692307687</v>
      </c>
      <c r="M25" s="58">
        <f>PRODUCT(H25/E25)</f>
        <v>0.54326923076923073</v>
      </c>
      <c r="N25" s="58">
        <f>PRODUCT((F25+G25+H25)/E25)</f>
        <v>1.3076923076923077</v>
      </c>
      <c r="O25" s="58">
        <f>PRODUCT(I25/E25)</f>
        <v>3.2644230769230771</v>
      </c>
      <c r="Q25" s="12"/>
      <c r="R25" s="12"/>
      <c r="S25" s="12"/>
      <c r="T25" s="21" t="s">
        <v>32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3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12"/>
      <c r="F26" s="12"/>
      <c r="G26" s="12"/>
      <c r="H26" s="12"/>
      <c r="I26" s="12"/>
      <c r="J26" s="21"/>
      <c r="K26" s="21"/>
      <c r="L26" s="12"/>
      <c r="M26" s="12"/>
      <c r="N26" s="12"/>
      <c r="O26" s="12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3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3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3"/>
      <c r="AF28" s="23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3"/>
      <c r="AJ56" s="23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3"/>
      <c r="AJ57" s="23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3"/>
      <c r="AJ58" s="23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3"/>
      <c r="AJ59" s="23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3"/>
      <c r="AJ60" s="23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3"/>
      <c r="AJ61" s="23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3"/>
      <c r="AJ62" s="23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3"/>
      <c r="AJ63" s="23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J86" s="21"/>
      <c r="K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3"/>
      <c r="AJ90" s="23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3"/>
      <c r="AJ91" s="23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3"/>
      <c r="AJ92" s="23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3"/>
      <c r="AJ93" s="23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3"/>
      <c r="AJ94" s="23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3"/>
      <c r="AJ95" s="23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3"/>
      <c r="AJ96" s="23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3"/>
      <c r="AJ97" s="23"/>
      <c r="AK97" s="21"/>
      <c r="AL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3"/>
      <c r="AJ175" s="23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3"/>
      <c r="AJ176" s="23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3"/>
      <c r="AJ177" s="23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3"/>
      <c r="AJ178" s="23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3"/>
      <c r="AJ179" s="23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3"/>
      <c r="AJ180" s="23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1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A182" s="21"/>
      <c r="B182" s="21"/>
      <c r="C182" s="21"/>
      <c r="D182" s="21"/>
      <c r="L182"/>
      <c r="M182"/>
      <c r="N182"/>
      <c r="O182"/>
      <c r="P182"/>
      <c r="Q182" s="12"/>
      <c r="R182" s="12"/>
      <c r="S182" s="12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1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1"/>
      <c r="AL183" s="12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1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1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1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1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1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12"/>
      <c r="AL190" s="12"/>
    </row>
    <row r="191" spans="1:57" x14ac:dyDescent="0.25"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</row>
    <row r="192" spans="1:57" x14ac:dyDescent="0.25"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</row>
    <row r="193" spans="12:38" x14ac:dyDescent="0.25"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ht="14.25" x14ac:dyDescent="0.2">
      <c r="L219"/>
      <c r="M219"/>
      <c r="N219"/>
      <c r="O219"/>
      <c r="P219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/>
      <c r="AL219"/>
    </row>
    <row r="220" spans="12:38" ht="14.25" x14ac:dyDescent="0.2">
      <c r="L220"/>
      <c r="M220"/>
      <c r="N220"/>
      <c r="O220"/>
      <c r="P220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/>
      <c r="AL220"/>
    </row>
    <row r="221" spans="12:38" ht="14.25" x14ac:dyDescent="0.2">
      <c r="L221"/>
      <c r="M221"/>
      <c r="N221"/>
      <c r="O221"/>
      <c r="P221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/>
      <c r="AL221"/>
    </row>
    <row r="222" spans="12:38" ht="14.25" x14ac:dyDescent="0.2">
      <c r="L222"/>
      <c r="M222"/>
      <c r="N222"/>
      <c r="O222"/>
      <c r="P222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/>
      <c r="AL222"/>
    </row>
  </sheetData>
  <sortState ref="X17:AT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2020-11-23T13:08:38Z</dcterms:modified>
</cp:coreProperties>
</file>